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375" windowWidth="15570" windowHeight="9735"/>
  </bookViews>
  <sheets>
    <sheet name="отчет" sheetId="1" r:id="rId1"/>
  </sheets>
  <externalReferences>
    <externalReference r:id="rId2"/>
    <externalReference r:id="rId3"/>
  </externalReferences>
  <calcPr calcId="125725"/>
</workbook>
</file>

<file path=xl/calcChain.xml><?xml version="1.0" encoding="utf-8"?>
<calcChain xmlns="http://schemas.openxmlformats.org/spreadsheetml/2006/main">
  <c r="D13" i="1"/>
  <c r="D28" l="1"/>
  <c r="B29" l="1"/>
  <c r="B22"/>
  <c r="B12"/>
  <c r="B11"/>
  <c r="B9"/>
  <c r="D9" s="1"/>
  <c r="B31" l="1"/>
  <c r="C31" l="1"/>
  <c r="D15"/>
  <c r="D24" l="1"/>
  <c r="B19" l="1"/>
  <c r="B32" s="1"/>
  <c r="C19" l="1"/>
  <c r="C32" s="1"/>
  <c r="D26" l="1"/>
  <c r="D21" l="1"/>
  <c r="D25"/>
  <c r="D29"/>
  <c r="D30"/>
  <c r="D22"/>
  <c r="D10"/>
  <c r="D11"/>
  <c r="D12"/>
  <c r="D18"/>
  <c r="D31" l="1"/>
  <c r="D19"/>
</calcChain>
</file>

<file path=xl/sharedStrings.xml><?xml version="1.0" encoding="utf-8"?>
<sst xmlns="http://schemas.openxmlformats.org/spreadsheetml/2006/main" count="39" uniqueCount="39">
  <si>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</si>
  <si>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</si>
  <si>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</si>
  <si>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</si>
  <si>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</si>
  <si>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</si>
  <si>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</si>
  <si>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</si>
  <si>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</si>
  <si>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</si>
  <si>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ПРОЧИЕ НЕНАЛОГОВЫЕ ДОХОДЫ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</si>
  <si>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</si>
  <si>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</si>
  <si>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</si>
  <si>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</si>
  <si>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</si>
  <si>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</si>
  <si>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</si>
  <si>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</si>
  <si>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</si>
  <si>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</si>
  <si>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</si>
  <si>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</si>
  <si>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</si>
  <si>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</si>
  <si>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</si>
  <si>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</si>
  <si>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</si>
  <si>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8(34751) 2-26-18</t>
  </si>
  <si>
    <t>ЕСХН</t>
  </si>
  <si>
    <t>Другие вопросы в области национальной экономики</t>
  </si>
  <si>
    <t>Бюджет сельского поселения Ишмухаметовский сельсовет муниципального района Баймакский район Республики Башкортостан</t>
  </si>
  <si>
    <t xml:space="preserve">Глава сельского поселения </t>
  </si>
  <si>
    <t xml:space="preserve">Ишмухаметов И.М </t>
  </si>
  <si>
    <t>ДОХОДЫ ОТ ИСПОЛЬЗОВАНИЯ ИМУЩЕСТВА, НАХОДЯЩЕГОСЯ В ГОСУДАРСТВЕННОЙ И МУНИЦИПАЛЬНОЙ СОБСТВЕННОСТИ</t>
  </si>
  <si>
    <t>Национальная безопасность и правоохранительная деятельность</t>
  </si>
  <si>
    <t>ШТРАФЫ</t>
  </si>
  <si>
    <t>Исп. Назирова Г.С.</t>
  </si>
  <si>
    <t>на 1  октября  2023 года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</si>
</sst>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0_ ;[Red]\-#,##0.00\ "/>
  </numFmts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8"/>
      <color rgb="FF000000"/>
      <name val="Arial"/>
    </font>
    <font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164" fontId="3" fillId="0" borderId="2" xfId="0" applyNumberFormat="1" applyFont="1" applyBorder="1" applyAlignment="1">
      <alignment horizontal="right" vertical="center" shrinkToFit="1"/>
    </xf>
    <xf numFmtId="0" fontId="6" fillId="0" borderId="0" xfId="0" applyFont="1"/>
    <xf numFmtId="0" fontId="7" fillId="0" borderId="0" xfId="0" applyFont="1"/>
    <xf numFmtId="0" fontId="2" fillId="0" borderId="2" xfId="0" applyFont="1" applyBorder="1" applyAlignment="1">
      <alignment horizontal="center"/>
    </xf>
    <xf numFmtId="4" fontId="3" fillId="2" borderId="2" xfId="0" applyNumberFormat="1" applyFont="1" applyFill="1" applyBorder="1" applyAlignment="1">
      <alignment horizontal="right" vertical="center" shrinkToFit="1"/>
    </xf>
    <xf numFmtId="165" fontId="8" fillId="0" borderId="5" xfId="0" applyNumberFormat="1" applyFont="1" applyBorder="1" applyAlignment="1">
      <alignment horizontal="right" vertical="center"/>
    </xf>
    <xf numFmtId="0" fontId="0" fillId="0" borderId="0" xfId="0" applyBorder="1"/>
    <xf numFmtId="165" fontId="9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4;&#1090;&#1095;&#1077;&#1090;%20&#1087;&#1086;%20&#1080;&#1089;&#1087;&#1086;&#1083;&#1085;&#1077;&#1085;&#1080;&#1102;%20&#1073;&#1102;&#1076;&#1078;&#1077;&#1090;&#1072;%20&#1087;&#1086;%20&#1076;&#1086;&#1093;&#1086;&#1076;&#1072;&#1084;%20(&#1082;%20&#1047;&#1072;&#1082;&#1086;&#1085;&#1091;%20&#1086;&#1073;%20&#1080;&#1089;&#1087;&#1086;&#1083;&#1085;&#1077;&#1085;&#1080;&#1080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4;&#1090;&#1095;&#1077;&#1090;%20&#1087;&#1086;%20&#1080;&#1089;&#1087;&#1086;&#1083;&#1085;&#1077;&#1085;&#1080;&#1102;%20&#1073;&#1102;&#1076;&#1078;&#1077;&#1090;&#1072;%20&#1087;&#1086;%20&#1088;&#1072;&#1089;&#1093;&#1086;&#1076;&#1072;&#1084;%20(&#1082;%20&#1047;&#1072;&#1082;&#1086;&#1085;&#1091;%20&#1086;&#1073;%20&#1080;&#1089;&#1087;&#1086;&#1083;&#1085;&#1077;&#1085;&#1080;&#108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</sheetNames>
    <sheetDataSet>
      <sheetData sheetId="0">
        <row r="9">
          <cell r="I9">
            <v>263300</v>
          </cell>
        </row>
        <row r="20">
          <cell r="I20">
            <v>226300</v>
          </cell>
        </row>
        <row r="24">
          <cell r="I24">
            <v>194100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</sheetNames>
    <sheetDataSet>
      <sheetData sheetId="0">
        <row r="8">
          <cell r="L8">
            <v>265654.58</v>
          </cell>
        </row>
        <row r="15">
          <cell r="I15">
            <v>1666012</v>
          </cell>
        </row>
        <row r="64">
          <cell r="I64">
            <v>590772.52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topLeftCell="A7" workbookViewId="0">
      <selection activeCell="D37" sqref="D37"/>
    </sheetView>
  </sheetViews>
  <sheetFormatPr defaultRowHeight="15"/>
  <cols>
    <col min="1" max="1" width="45.42578125" customWidth="1"/>
    <col min="2" max="3" width="15.5703125" customWidth="1"/>
    <col min="4" max="4" width="16.140625" customWidth="1"/>
  </cols>
  <sheetData>
    <row r="1" spans="1:8" s="19" customFormat="1" ht="12.75">
      <c r="A1" s="33" t="s">
        <v>1</v>
      </c>
      <c r="B1" s="34"/>
      <c r="C1" s="34"/>
      <c r="D1" s="34"/>
      <c r="E1" s="18"/>
    </row>
    <row r="2" spans="1:8" s="19" customFormat="1" ht="12.75">
      <c r="A2" s="33" t="s">
        <v>2</v>
      </c>
      <c r="B2" s="34"/>
      <c r="C2" s="34"/>
      <c r="D2" s="34"/>
      <c r="E2" s="18"/>
    </row>
    <row r="3" spans="1:8" s="19" customFormat="1" ht="20.25" customHeight="1">
      <c r="A3" s="33" t="s">
        <v>31</v>
      </c>
      <c r="B3" s="34"/>
      <c r="C3" s="34"/>
      <c r="D3" s="34"/>
      <c r="E3" s="18"/>
    </row>
    <row r="4" spans="1:8" s="19" customFormat="1" ht="12.75">
      <c r="A4" s="33" t="s">
        <v>38</v>
      </c>
      <c r="B4" s="34"/>
      <c r="C4" s="34"/>
      <c r="D4" s="34"/>
      <c r="E4" s="18"/>
    </row>
    <row r="5" spans="1:8">
      <c r="A5" s="25" t="s">
        <v>0</v>
      </c>
      <c r="B5" s="26"/>
      <c r="C5" s="26"/>
      <c r="D5" s="26"/>
      <c r="E5" s="2"/>
    </row>
    <row r="6" spans="1:8">
      <c r="A6" s="27" t="s">
        <v>3</v>
      </c>
      <c r="B6" s="28"/>
      <c r="C6" s="28"/>
      <c r="D6" s="28"/>
      <c r="E6" s="2"/>
    </row>
    <row r="7" spans="1:8" ht="30" customHeight="1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8" ht="15.75" customHeight="1">
      <c r="A8" s="29" t="s">
        <v>12</v>
      </c>
      <c r="B8" s="30"/>
      <c r="C8" s="30"/>
      <c r="D8" s="31"/>
      <c r="E8" s="2"/>
      <c r="F8" s="23"/>
      <c r="G8" s="23"/>
      <c r="H8" s="23"/>
    </row>
    <row r="9" spans="1:8">
      <c r="A9" s="4" t="s">
        <v>8</v>
      </c>
      <c r="B9" s="14">
        <f>[1]Результат!$I$9</f>
        <v>263300</v>
      </c>
      <c r="C9" s="14">
        <v>92349.440000000002</v>
      </c>
      <c r="D9" s="14">
        <f t="shared" ref="D9:D15" si="0">C9/B9*100</f>
        <v>35.073847322445879</v>
      </c>
      <c r="E9" s="2"/>
      <c r="F9" s="32"/>
      <c r="G9" s="32"/>
      <c r="H9" s="23"/>
    </row>
    <row r="10" spans="1:8">
      <c r="A10" s="4" t="s">
        <v>19</v>
      </c>
      <c r="B10" s="21">
        <v>37000</v>
      </c>
      <c r="C10" s="21">
        <v>25031.26</v>
      </c>
      <c r="D10" s="14">
        <f t="shared" si="0"/>
        <v>67.652054054054048</v>
      </c>
      <c r="E10" s="2"/>
      <c r="F10" s="23"/>
      <c r="G10" s="32"/>
      <c r="H10" s="32"/>
    </row>
    <row r="11" spans="1:8" s="8" customFormat="1">
      <c r="A11" s="9" t="s">
        <v>18</v>
      </c>
      <c r="B11" s="21">
        <f>[1]Результат!$I$20</f>
        <v>226300</v>
      </c>
      <c r="C11" s="21">
        <v>35160.51</v>
      </c>
      <c r="D11" s="14">
        <f t="shared" si="0"/>
        <v>15.537123287671234</v>
      </c>
      <c r="E11" s="2"/>
      <c r="F11" s="23"/>
      <c r="G11" s="32"/>
      <c r="H11" s="32"/>
    </row>
    <row r="12" spans="1:8">
      <c r="A12" s="4" t="s">
        <v>20</v>
      </c>
      <c r="B12" s="21">
        <f>[1]Результат!$I$24</f>
        <v>194100</v>
      </c>
      <c r="C12" s="21">
        <v>28647.38</v>
      </c>
      <c r="D12" s="14">
        <f t="shared" si="0"/>
        <v>14.759082946934571</v>
      </c>
      <c r="E12" s="2"/>
      <c r="F12" s="23"/>
      <c r="G12" s="32"/>
      <c r="H12" s="32"/>
    </row>
    <row r="13" spans="1:8">
      <c r="A13" s="4" t="s">
        <v>9</v>
      </c>
      <c r="B13" s="21">
        <v>5000</v>
      </c>
      <c r="C13" s="21">
        <v>1400</v>
      </c>
      <c r="D13" s="14">
        <f t="shared" si="0"/>
        <v>28.000000000000004</v>
      </c>
      <c r="E13" s="2"/>
      <c r="F13" s="23"/>
      <c r="G13" s="23"/>
      <c r="H13" s="23"/>
    </row>
    <row r="14" spans="1:8" ht="36.75" customHeight="1">
      <c r="A14" s="4" t="s">
        <v>34</v>
      </c>
      <c r="B14" s="14">
        <v>0</v>
      </c>
      <c r="C14" s="21">
        <v>0</v>
      </c>
      <c r="D14" s="14">
        <v>0</v>
      </c>
      <c r="E14" s="2"/>
      <c r="F14" s="23"/>
      <c r="G14" s="23"/>
      <c r="H14" s="23"/>
    </row>
    <row r="15" spans="1:8">
      <c r="A15" s="4" t="s">
        <v>10</v>
      </c>
      <c r="B15" s="14">
        <v>10000</v>
      </c>
      <c r="C15" s="21">
        <v>0</v>
      </c>
      <c r="D15" s="14">
        <f t="shared" si="0"/>
        <v>0</v>
      </c>
      <c r="E15" s="2"/>
      <c r="F15" s="23"/>
      <c r="G15" s="23"/>
      <c r="H15" s="23"/>
    </row>
    <row r="16" spans="1:8" s="12" customFormat="1">
      <c r="A16" s="4" t="s">
        <v>29</v>
      </c>
      <c r="B16" s="14">
        <v>0</v>
      </c>
      <c r="C16" s="21">
        <v>32157.67</v>
      </c>
      <c r="D16" s="14">
        <v>0</v>
      </c>
      <c r="E16" s="2"/>
      <c r="F16" s="23"/>
      <c r="G16" s="23"/>
      <c r="H16" s="23"/>
    </row>
    <row r="17" spans="1:9">
      <c r="A17" s="4" t="s">
        <v>36</v>
      </c>
      <c r="B17" s="14">
        <v>0</v>
      </c>
      <c r="C17" s="21">
        <v>0</v>
      </c>
      <c r="D17" s="14">
        <v>0</v>
      </c>
      <c r="E17" s="2"/>
      <c r="F17" s="23"/>
      <c r="G17" s="23"/>
      <c r="H17" s="23"/>
    </row>
    <row r="18" spans="1:9">
      <c r="A18" s="4" t="s">
        <v>11</v>
      </c>
      <c r="B18" s="22">
        <v>3553442</v>
      </c>
      <c r="C18" s="21">
        <v>2684975</v>
      </c>
      <c r="D18" s="14">
        <f>C18/B18*100</f>
        <v>75.559837475889566</v>
      </c>
      <c r="E18" s="2"/>
      <c r="F18" s="23"/>
      <c r="G18" s="32"/>
      <c r="H18" s="32"/>
    </row>
    <row r="19" spans="1:9">
      <c r="A19" s="3" t="s">
        <v>13</v>
      </c>
      <c r="B19" s="15">
        <f>B9+B18</f>
        <v>3816742</v>
      </c>
      <c r="C19" s="15">
        <f>C9+C18</f>
        <v>2777324.44</v>
      </c>
      <c r="D19" s="15">
        <f>C19/B19*100</f>
        <v>72.766889666631911</v>
      </c>
      <c r="E19" s="2"/>
      <c r="F19" s="23"/>
      <c r="G19" s="23"/>
      <c r="H19" s="23"/>
      <c r="I19" s="23"/>
    </row>
    <row r="20" spans="1:9">
      <c r="A20" s="20" t="s">
        <v>15</v>
      </c>
      <c r="B20" s="20"/>
      <c r="C20" s="20"/>
      <c r="D20" s="20"/>
      <c r="F20" s="23"/>
      <c r="G20" s="23"/>
      <c r="H20" s="23"/>
      <c r="I20" s="23"/>
    </row>
    <row r="21" spans="1:9" ht="22.5">
      <c r="A21" s="13" t="s">
        <v>21</v>
      </c>
      <c r="B21" s="17">
        <v>918638</v>
      </c>
      <c r="C21" s="17">
        <v>623429.47</v>
      </c>
      <c r="D21" s="17">
        <f>C21/B21*100</f>
        <v>67.864541854353945</v>
      </c>
      <c r="F21" s="24"/>
      <c r="G21" s="24"/>
      <c r="H21" s="23"/>
      <c r="I21" s="23"/>
    </row>
    <row r="22" spans="1:9" ht="33.75">
      <c r="A22" s="13" t="s">
        <v>22</v>
      </c>
      <c r="B22" s="17">
        <f>[2]Результат!$I$15</f>
        <v>1666012</v>
      </c>
      <c r="C22" s="17">
        <v>1177908.67</v>
      </c>
      <c r="D22" s="17">
        <f>C22/B22*100</f>
        <v>70.702292060321298</v>
      </c>
      <c r="F22" s="23"/>
      <c r="G22" s="24"/>
      <c r="H22" s="24"/>
      <c r="I22" s="23"/>
    </row>
    <row r="23" spans="1:9" s="12" customFormat="1">
      <c r="A23" s="13" t="s">
        <v>23</v>
      </c>
      <c r="B23" s="17">
        <v>3000</v>
      </c>
      <c r="C23" s="17">
        <v>0</v>
      </c>
      <c r="D23" s="17"/>
      <c r="F23" s="23"/>
      <c r="G23" s="23"/>
      <c r="H23" s="23"/>
      <c r="I23" s="23"/>
    </row>
    <row r="24" spans="1:9">
      <c r="A24" s="13" t="s">
        <v>24</v>
      </c>
      <c r="B24" s="17">
        <v>38400</v>
      </c>
      <c r="C24" s="17">
        <v>20919.43</v>
      </c>
      <c r="D24" s="17">
        <f t="shared" ref="D24" si="1">C24/B24*100</f>
        <v>54.47768229166666</v>
      </c>
      <c r="F24" s="23"/>
      <c r="G24" s="24"/>
      <c r="H24" s="24"/>
      <c r="I24" s="23"/>
    </row>
    <row r="25" spans="1:9" s="12" customFormat="1" ht="22.5">
      <c r="A25" s="13" t="s">
        <v>35</v>
      </c>
      <c r="B25" s="17">
        <v>110800</v>
      </c>
      <c r="C25" s="17">
        <v>0</v>
      </c>
      <c r="D25" s="17">
        <f t="shared" ref="D25:D30" si="2">C25/B25*100</f>
        <v>0</v>
      </c>
      <c r="F25" s="23"/>
      <c r="G25" s="23"/>
      <c r="H25" s="23"/>
      <c r="I25" s="23"/>
    </row>
    <row r="26" spans="1:9">
      <c r="A26" s="13" t="s">
        <v>25</v>
      </c>
      <c r="B26" s="17">
        <v>428480</v>
      </c>
      <c r="C26" s="17">
        <v>116381.66</v>
      </c>
      <c r="D26" s="17">
        <f t="shared" ref="D26" si="3">C26/B26*100</f>
        <v>27.161515123226287</v>
      </c>
      <c r="F26" s="23"/>
      <c r="G26" s="23"/>
      <c r="H26" s="23"/>
      <c r="I26" s="23"/>
    </row>
    <row r="27" spans="1:9" s="12" customFormat="1">
      <c r="A27" s="13" t="s">
        <v>30</v>
      </c>
      <c r="B27" s="17">
        <v>0</v>
      </c>
      <c r="C27" s="17">
        <v>0</v>
      </c>
      <c r="D27" s="17">
        <v>0</v>
      </c>
      <c r="F27" s="23"/>
      <c r="G27" s="23"/>
      <c r="H27" s="23"/>
      <c r="I27" s="23"/>
    </row>
    <row r="28" spans="1:9">
      <c r="A28" s="13" t="s">
        <v>26</v>
      </c>
      <c r="B28" s="17">
        <v>7677.48</v>
      </c>
      <c r="C28" s="17">
        <v>7677.48</v>
      </c>
      <c r="D28" s="17">
        <f t="shared" si="2"/>
        <v>100</v>
      </c>
    </row>
    <row r="29" spans="1:9">
      <c r="A29" s="13" t="s">
        <v>27</v>
      </c>
      <c r="B29" s="17">
        <f>[2]Результат!$I$64</f>
        <v>590772.52</v>
      </c>
      <c r="C29" s="17">
        <v>172806.04</v>
      </c>
      <c r="D29" s="17">
        <f t="shared" si="2"/>
        <v>29.25085953557894</v>
      </c>
    </row>
    <row r="30" spans="1:9">
      <c r="A30" s="13" t="s">
        <v>14</v>
      </c>
      <c r="B30" s="17">
        <v>0</v>
      </c>
      <c r="C30" s="17">
        <v>0</v>
      </c>
      <c r="D30" s="17" t="e">
        <f t="shared" si="2"/>
        <v>#DIV/0!</v>
      </c>
    </row>
    <row r="31" spans="1:9">
      <c r="A31" s="5" t="s">
        <v>16</v>
      </c>
      <c r="B31" s="15">
        <f>B21+B22+B23+B24+B25+B26+B27+B28+B29+B30</f>
        <v>3763780</v>
      </c>
      <c r="C31" s="15">
        <f>SUM(C21:C30)</f>
        <v>2119122.7499999995</v>
      </c>
      <c r="D31" s="16">
        <f>C31/B31*100</f>
        <v>56.303045077023619</v>
      </c>
    </row>
    <row r="32" spans="1:9">
      <c r="A32" s="6" t="s">
        <v>17</v>
      </c>
      <c r="B32" s="7">
        <f>B19-B31</f>
        <v>52962</v>
      </c>
      <c r="C32" s="7">
        <f>C19-C31</f>
        <v>658201.69000000041</v>
      </c>
      <c r="D32" s="1"/>
    </row>
    <row r="33" spans="1:4" s="8" customFormat="1">
      <c r="A33" s="10"/>
      <c r="B33" s="10"/>
      <c r="C33" s="10"/>
      <c r="D33" s="10"/>
    </row>
    <row r="34" spans="1:4">
      <c r="A34" s="10"/>
      <c r="B34" s="10"/>
      <c r="C34" s="10"/>
      <c r="D34" s="10"/>
    </row>
    <row r="35" spans="1:4">
      <c r="A35" s="10" t="s">
        <v>32</v>
      </c>
      <c r="B35" s="10"/>
      <c r="C35" s="10" t="s">
        <v>33</v>
      </c>
      <c r="D35" s="10"/>
    </row>
    <row r="37" spans="1:4">
      <c r="A37" s="11" t="s">
        <v>37</v>
      </c>
      <c r="B37" s="10"/>
      <c r="C37" s="10"/>
      <c r="D37" s="10"/>
    </row>
    <row r="38" spans="1:4">
      <c r="A38" s="11" t="s">
        <v>28</v>
      </c>
      <c r="B38" s="10"/>
      <c r="C38" s="10"/>
      <c r="D38" s="10"/>
    </row>
  </sheetData>
  <mergeCells count="15">
    <mergeCell ref="A1:D1"/>
    <mergeCell ref="A2:D2"/>
    <mergeCell ref="A3:D3"/>
    <mergeCell ref="A4:D4"/>
    <mergeCell ref="F9:G9"/>
    <mergeCell ref="F21:G21"/>
    <mergeCell ref="G22:H22"/>
    <mergeCell ref="G24:H24"/>
    <mergeCell ref="A5:D5"/>
    <mergeCell ref="A6:D6"/>
    <mergeCell ref="A8:D8"/>
    <mergeCell ref="G10:H10"/>
    <mergeCell ref="G11:H11"/>
    <mergeCell ref="G12:H12"/>
    <mergeCell ref="G18:H18"/>
  </mergeCells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сп ишмухамет</cp:lastModifiedBy>
  <cp:lastPrinted>2020-05-13T09:17:30Z</cp:lastPrinted>
  <dcterms:created xsi:type="dcterms:W3CDTF">2016-02-08T11:51:34Z</dcterms:created>
  <dcterms:modified xsi:type="dcterms:W3CDTF">2023-10-09T04:11:16Z</dcterms:modified>
</cp:coreProperties>
</file>