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3" i="1"/>
  <c r="D9" l="1"/>
  <c r="D28" l="1"/>
  <c r="B12" l="1"/>
  <c r="B11"/>
  <c r="B9"/>
  <c r="B31" l="1"/>
  <c r="C31" l="1"/>
  <c r="D15"/>
  <c r="D24" l="1"/>
  <c r="B19" l="1"/>
  <c r="B32" s="1"/>
  <c r="C19" l="1"/>
  <c r="C32" s="1"/>
  <c r="D26" l="1"/>
  <c r="D21" l="1"/>
  <c r="D25"/>
  <c r="D29"/>
  <c r="D22"/>
  <c r="D10"/>
  <c r="D11"/>
  <c r="D12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<sst xmlns="http://schemas.openxmlformats.org/spreadsheetml/2006/main" count="39" uniqueCount="39">
  <si>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</si>
  <si>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</si>
  <si>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</si>
  <si>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</si>
  <si>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</si>
  <si>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</si>
  <si>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</si>
  <si>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</si>
  <si>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</si>
  <si>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</si>
  <si>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</si>
  <si>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</si>
  <si>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</si>
  <si>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</si>
  <si>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</si>
  <si>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</si>
  <si>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</si>
  <si>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</si>
  <si>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</si>
  <si>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</si>
  <si>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</si>
  <si>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</si>
  <si>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</si>
  <si>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</si>
  <si>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</si>
  <si>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</si>
  <si>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</si>
  <si>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</si>
  <si>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</si>
  <si>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</si>
  <si>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</si>
  <si>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</si>
  <si>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</si>
  <si>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</si>
  <si>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</si>
  <si>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</si>
  <si>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ШТРАФЫ</t>
  </si>
  <si>
    <t>Исп. Назирова Г.С.</t>
  </si>
  <si>
    <t>на  01 января 2024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</si>
</sst>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[Red]\-#,##0.00\ 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165" fontId="8" fillId="0" borderId="5" xfId="0" applyNumberFormat="1" applyFont="1" applyBorder="1" applyAlignment="1">
      <alignment horizontal="right" vertical="center"/>
    </xf>
    <xf numFmtId="0" fontId="0" fillId="0" borderId="0" xfId="0" applyBorder="1"/>
    <xf numFmtId="165" fontId="9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263300</v>
          </cell>
        </row>
        <row r="20">
          <cell r="I20">
            <v>226300</v>
          </cell>
        </row>
        <row r="24">
          <cell r="I24">
            <v>194100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8" workbookViewId="0">
      <selection activeCell="I27" sqref="I27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8" s="19" customFormat="1" ht="12.75">
      <c r="A1" s="33" t="s">
        <v>1</v>
      </c>
      <c r="B1" s="34"/>
      <c r="C1" s="34"/>
      <c r="D1" s="34"/>
      <c r="E1" s="18"/>
    </row>
    <row r="2" spans="1:8" s="19" customFormat="1" ht="12.75">
      <c r="A2" s="33" t="s">
        <v>2</v>
      </c>
      <c r="B2" s="34"/>
      <c r="C2" s="34"/>
      <c r="D2" s="34"/>
      <c r="E2" s="18"/>
    </row>
    <row r="3" spans="1:8" s="19" customFormat="1" ht="20.25" customHeight="1">
      <c r="A3" s="33" t="s">
        <v>31</v>
      </c>
      <c r="B3" s="34"/>
      <c r="C3" s="34"/>
      <c r="D3" s="34"/>
      <c r="E3" s="18"/>
    </row>
    <row r="4" spans="1:8" s="19" customFormat="1" ht="12.75">
      <c r="A4" s="33" t="s">
        <v>38</v>
      </c>
      <c r="B4" s="34"/>
      <c r="C4" s="34"/>
      <c r="D4" s="34"/>
      <c r="E4" s="18"/>
    </row>
    <row r="5" spans="1:8">
      <c r="A5" s="25" t="s">
        <v>0</v>
      </c>
      <c r="B5" s="26"/>
      <c r="C5" s="26"/>
      <c r="D5" s="26"/>
      <c r="E5" s="2"/>
    </row>
    <row r="6" spans="1:8">
      <c r="A6" s="27" t="s">
        <v>3</v>
      </c>
      <c r="B6" s="28"/>
      <c r="C6" s="28"/>
      <c r="D6" s="28"/>
      <c r="E6" s="2"/>
    </row>
    <row r="7" spans="1:8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>
      <c r="A8" s="29" t="s">
        <v>12</v>
      </c>
      <c r="B8" s="30"/>
      <c r="C8" s="30"/>
      <c r="D8" s="31"/>
      <c r="E8" s="2"/>
      <c r="F8" s="23"/>
      <c r="G8" s="23"/>
      <c r="H8" s="23"/>
    </row>
    <row r="9" spans="1:8">
      <c r="A9" s="4" t="s">
        <v>8</v>
      </c>
      <c r="B9" s="14">
        <f>[1]Результат!$I$9</f>
        <v>263300</v>
      </c>
      <c r="C9" s="14">
        <v>279712.09999999998</v>
      </c>
      <c r="D9" s="14">
        <f t="shared" ref="D9:D15" si="0">C9/B9*100</f>
        <v>106.23323205469046</v>
      </c>
      <c r="E9" s="2"/>
      <c r="F9" s="32"/>
      <c r="G9" s="32"/>
      <c r="H9" s="23"/>
    </row>
    <row r="10" spans="1:8">
      <c r="A10" s="4" t="s">
        <v>19</v>
      </c>
      <c r="B10" s="21">
        <v>37000</v>
      </c>
      <c r="C10" s="21">
        <v>40788.730000000003</v>
      </c>
      <c r="D10" s="14">
        <f t="shared" si="0"/>
        <v>110.23981081081082</v>
      </c>
      <c r="E10" s="2"/>
      <c r="F10" s="23"/>
      <c r="G10" s="32"/>
      <c r="H10" s="32"/>
    </row>
    <row r="11" spans="1:8" s="8" customFormat="1">
      <c r="A11" s="9" t="s">
        <v>18</v>
      </c>
      <c r="B11" s="21">
        <f>[1]Результат!$I$20</f>
        <v>226300</v>
      </c>
      <c r="C11" s="21">
        <v>206770.2</v>
      </c>
      <c r="D11" s="14">
        <f t="shared" si="0"/>
        <v>91.369951391957585</v>
      </c>
      <c r="E11" s="2"/>
      <c r="F11" s="23"/>
      <c r="G11" s="32"/>
      <c r="H11" s="32"/>
    </row>
    <row r="12" spans="1:8">
      <c r="A12" s="4" t="s">
        <v>20</v>
      </c>
      <c r="B12" s="21">
        <f>[1]Результат!$I$24</f>
        <v>194100</v>
      </c>
      <c r="C12" s="21">
        <v>169686.23</v>
      </c>
      <c r="D12" s="14">
        <f t="shared" si="0"/>
        <v>87.422065945388979</v>
      </c>
      <c r="E12" s="2"/>
      <c r="F12" s="23"/>
      <c r="G12" s="32"/>
      <c r="H12" s="32"/>
    </row>
    <row r="13" spans="1:8">
      <c r="A13" s="4" t="s">
        <v>9</v>
      </c>
      <c r="B13" s="21">
        <v>5000</v>
      </c>
      <c r="C13" s="21">
        <v>270</v>
      </c>
      <c r="D13" s="14">
        <f t="shared" si="0"/>
        <v>5.4</v>
      </c>
      <c r="E13" s="2"/>
      <c r="F13" s="23"/>
      <c r="G13" s="23"/>
      <c r="H13" s="23"/>
    </row>
    <row r="14" spans="1:8" ht="36.75" customHeight="1">
      <c r="A14" s="4" t="s">
        <v>34</v>
      </c>
      <c r="B14" s="14">
        <v>0</v>
      </c>
      <c r="C14" s="21">
        <v>0</v>
      </c>
      <c r="D14" s="14">
        <v>0</v>
      </c>
      <c r="E14" s="2"/>
      <c r="F14" s="23"/>
      <c r="G14" s="23"/>
      <c r="H14" s="23"/>
    </row>
    <row r="15" spans="1:8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  <c r="F15" s="23"/>
      <c r="G15" s="23"/>
      <c r="H15" s="23"/>
    </row>
    <row r="16" spans="1:8" s="12" customFormat="1">
      <c r="A16" s="4" t="s">
        <v>29</v>
      </c>
      <c r="B16" s="14">
        <v>0</v>
      </c>
      <c r="C16" s="21"/>
      <c r="D16" s="14">
        <v>0</v>
      </c>
      <c r="E16" s="2"/>
      <c r="F16" s="23"/>
      <c r="G16" s="23"/>
      <c r="H16" s="23"/>
    </row>
    <row r="17" spans="1:9">
      <c r="A17" s="4" t="s">
        <v>36</v>
      </c>
      <c r="B17" s="14">
        <v>0</v>
      </c>
      <c r="C17" s="21"/>
      <c r="D17" s="14">
        <v>0</v>
      </c>
      <c r="E17" s="2"/>
      <c r="F17" s="23"/>
      <c r="G17" s="23"/>
      <c r="H17" s="23"/>
    </row>
    <row r="18" spans="1:9">
      <c r="A18" s="4" t="s">
        <v>11</v>
      </c>
      <c r="B18" s="22">
        <v>3553442</v>
      </c>
      <c r="C18" s="21">
        <v>3553442</v>
      </c>
      <c r="D18" s="14">
        <f>C18/B18*100</f>
        <v>100</v>
      </c>
      <c r="E18" s="2"/>
      <c r="F18" s="23"/>
      <c r="G18" s="32"/>
      <c r="H18" s="32"/>
    </row>
    <row r="19" spans="1:9">
      <c r="A19" s="3" t="s">
        <v>13</v>
      </c>
      <c r="B19" s="15">
        <f>B9+B18</f>
        <v>3816742</v>
      </c>
      <c r="C19" s="15">
        <f>C9+C18</f>
        <v>3833154.1</v>
      </c>
      <c r="D19" s="15">
        <f>C19/B19*100</f>
        <v>100.43000286631897</v>
      </c>
      <c r="E19" s="2"/>
      <c r="F19" s="23"/>
      <c r="G19" s="23"/>
      <c r="H19" s="23"/>
      <c r="I19" s="23"/>
    </row>
    <row r="20" spans="1:9">
      <c r="A20" s="20" t="s">
        <v>15</v>
      </c>
      <c r="B20" s="20"/>
      <c r="C20" s="20"/>
      <c r="D20" s="20"/>
      <c r="F20" s="23"/>
      <c r="G20" s="23"/>
      <c r="H20" s="23"/>
      <c r="I20" s="23"/>
    </row>
    <row r="21" spans="1:9" ht="22.5">
      <c r="A21" s="13" t="s">
        <v>21</v>
      </c>
      <c r="B21" s="17">
        <v>921838</v>
      </c>
      <c r="C21" s="17">
        <v>920968.52</v>
      </c>
      <c r="D21" s="17">
        <f>C21/B21*100</f>
        <v>99.905679739824137</v>
      </c>
      <c r="F21" s="24"/>
      <c r="G21" s="24"/>
      <c r="H21" s="23"/>
      <c r="I21" s="23"/>
    </row>
    <row r="22" spans="1:9" ht="33.75">
      <c r="A22" s="13" t="s">
        <v>22</v>
      </c>
      <c r="B22" s="17">
        <v>1670396</v>
      </c>
      <c r="C22" s="17">
        <v>1665454.86</v>
      </c>
      <c r="D22" s="17">
        <f>C22/B22*100</f>
        <v>99.704193496631945</v>
      </c>
      <c r="F22" s="23"/>
      <c r="G22" s="24"/>
      <c r="H22" s="24"/>
      <c r="I22" s="23"/>
    </row>
    <row r="23" spans="1:9" s="12" customFormat="1">
      <c r="A23" s="13" t="s">
        <v>23</v>
      </c>
      <c r="B23" s="17">
        <v>3000</v>
      </c>
      <c r="C23" s="17">
        <v>0</v>
      </c>
      <c r="D23" s="17"/>
      <c r="F23" s="23"/>
      <c r="G23" s="23"/>
      <c r="H23" s="23"/>
      <c r="I23" s="23"/>
    </row>
    <row r="24" spans="1:9">
      <c r="A24" s="13" t="s">
        <v>24</v>
      </c>
      <c r="B24" s="17">
        <v>38400</v>
      </c>
      <c r="C24" s="17">
        <v>38400</v>
      </c>
      <c r="D24" s="17">
        <f t="shared" ref="D24" si="1">C24/B24*100</f>
        <v>100</v>
      </c>
      <c r="F24" s="23"/>
      <c r="G24" s="24"/>
      <c r="H24" s="24"/>
      <c r="I24" s="23"/>
    </row>
    <row r="25" spans="1:9" s="12" customFormat="1" ht="22.5">
      <c r="A25" s="13" t="s">
        <v>35</v>
      </c>
      <c r="B25" s="17">
        <v>183107.13</v>
      </c>
      <c r="C25" s="17">
        <v>183107.13</v>
      </c>
      <c r="D25" s="17">
        <f t="shared" ref="D25:D29" si="2">C25/B25*100</f>
        <v>100</v>
      </c>
      <c r="F25" s="23"/>
      <c r="G25" s="23"/>
      <c r="H25" s="23"/>
      <c r="I25" s="23"/>
    </row>
    <row r="26" spans="1:9">
      <c r="A26" s="13" t="s">
        <v>25</v>
      </c>
      <c r="B26" s="17">
        <v>428480</v>
      </c>
      <c r="C26" s="17">
        <v>428480</v>
      </c>
      <c r="D26" s="17">
        <f t="shared" ref="D26" si="3">C26/B26*100</f>
        <v>100</v>
      </c>
      <c r="F26" s="23"/>
      <c r="G26" s="23"/>
      <c r="H26" s="23"/>
      <c r="I26" s="23"/>
    </row>
    <row r="27" spans="1:9" s="12" customFormat="1">
      <c r="A27" s="13" t="s">
        <v>30</v>
      </c>
      <c r="B27" s="17">
        <v>0</v>
      </c>
      <c r="C27" s="17">
        <v>0</v>
      </c>
      <c r="D27" s="17">
        <v>0</v>
      </c>
      <c r="F27" s="23"/>
      <c r="G27" s="23"/>
      <c r="H27" s="23"/>
      <c r="I27" s="23"/>
    </row>
    <row r="28" spans="1:9">
      <c r="A28" s="13" t="s">
        <v>26</v>
      </c>
      <c r="B28" s="17">
        <v>7677.48</v>
      </c>
      <c r="C28" s="17">
        <v>7677.48</v>
      </c>
      <c r="D28" s="17">
        <f t="shared" si="2"/>
        <v>100</v>
      </c>
    </row>
    <row r="29" spans="1:9">
      <c r="A29" s="13" t="s">
        <v>27</v>
      </c>
      <c r="B29" s="17">
        <v>591282.39</v>
      </c>
      <c r="C29" s="17">
        <v>591282.39</v>
      </c>
      <c r="D29" s="17">
        <f t="shared" si="2"/>
        <v>100</v>
      </c>
    </row>
    <row r="30" spans="1:9">
      <c r="A30" s="13" t="s">
        <v>14</v>
      </c>
      <c r="B30" s="17">
        <v>0</v>
      </c>
      <c r="C30" s="17">
        <v>0</v>
      </c>
      <c r="D30" s="17">
        <v>0</v>
      </c>
    </row>
    <row r="31" spans="1:9">
      <c r="A31" s="5" t="s">
        <v>16</v>
      </c>
      <c r="B31" s="15">
        <f>B21+B22+B23+B24+B25+B26+B27+B28+B29+B30</f>
        <v>3844181</v>
      </c>
      <c r="C31" s="15">
        <f>SUM(C21:C30)</f>
        <v>3835370.38</v>
      </c>
      <c r="D31" s="16">
        <f>C31/B31*100</f>
        <v>99.770806317392442</v>
      </c>
    </row>
    <row r="32" spans="1:9">
      <c r="A32" s="6" t="s">
        <v>17</v>
      </c>
      <c r="B32" s="7">
        <f>B19-B31</f>
        <v>-27439</v>
      </c>
      <c r="C32" s="7">
        <f>C19-C31</f>
        <v>-2216.2799999997951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37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15">
    <mergeCell ref="A1:D1"/>
    <mergeCell ref="A2:D2"/>
    <mergeCell ref="A3:D3"/>
    <mergeCell ref="A4:D4"/>
    <mergeCell ref="F9:G9"/>
    <mergeCell ref="F21:G21"/>
    <mergeCell ref="G22:H22"/>
    <mergeCell ref="G24:H24"/>
    <mergeCell ref="A5:D5"/>
    <mergeCell ref="A6:D6"/>
    <mergeCell ref="A8:D8"/>
    <mergeCell ref="G10:H10"/>
    <mergeCell ref="G11:H11"/>
    <mergeCell ref="G12:H12"/>
    <mergeCell ref="G18:H18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2024-04-23T04:17:25Z</dcterms:modified>
</cp:coreProperties>
</file>